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GABY\THE WORLD\THE_ODS_2020\anexos COUS\ODS 12\"/>
    </mc:Choice>
  </mc:AlternateContent>
  <bookViews>
    <workbookView showHorizontalScroll="0" showVerticalScroll="0" showSheetTabs="0" xWindow="0" yWindow="0" windowWidth="20490" windowHeight="7665"/>
  </bookViews>
  <sheets>
    <sheet name="Acumulado Recuperación anual r" sheetId="1" r:id="rId1"/>
    <sheet name="Recuperación anual residuos gen" sheetId="2" r:id="rId2"/>
  </sheets>
  <externalReferences>
    <externalReference r:id="rId3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" i="1" l="1"/>
  <c r="G56" i="2" l="1"/>
  <c r="G42" i="2"/>
  <c r="G27" i="2"/>
  <c r="G26" i="2"/>
  <c r="G25" i="2"/>
  <c r="G24" i="2"/>
  <c r="G23" i="2"/>
  <c r="G22" i="2"/>
  <c r="G21" i="2"/>
  <c r="G20" i="2"/>
  <c r="G19" i="2"/>
  <c r="G18" i="2"/>
  <c r="G17" i="2"/>
  <c r="G28" i="2" s="1"/>
  <c r="G13" i="2"/>
  <c r="G12" i="2"/>
  <c r="G11" i="2"/>
  <c r="G10" i="2"/>
  <c r="G9" i="2"/>
  <c r="G8" i="2"/>
  <c r="G7" i="2"/>
  <c r="G6" i="2"/>
  <c r="G5" i="2"/>
  <c r="G4" i="2"/>
  <c r="M4" i="2" s="1"/>
  <c r="G3" i="2"/>
  <c r="G14" i="2" s="1"/>
  <c r="S3" i="2" s="1"/>
  <c r="M3" i="2" l="1"/>
  <c r="R6" i="2" l="1"/>
  <c r="S6" i="2"/>
  <c r="Q6" i="2"/>
  <c r="R5" i="2"/>
  <c r="S5" i="2"/>
  <c r="Q5" i="2"/>
  <c r="R4" i="2"/>
  <c r="S4" i="2"/>
  <c r="Q4" i="2"/>
  <c r="R3" i="2"/>
  <c r="R7" i="2" s="1"/>
  <c r="Q3" i="2"/>
  <c r="Q7" i="2" s="1"/>
  <c r="M5" i="2"/>
  <c r="M6" i="2"/>
  <c r="M7" i="2"/>
  <c r="M8" i="2"/>
  <c r="M9" i="2"/>
  <c r="M10" i="2"/>
  <c r="M11" i="2"/>
  <c r="M12" i="2"/>
  <c r="M13" i="2"/>
  <c r="K3" i="2"/>
  <c r="L4" i="2"/>
  <c r="L5" i="2"/>
  <c r="L6" i="2"/>
  <c r="L7" i="2"/>
  <c r="L8" i="2"/>
  <c r="L9" i="2"/>
  <c r="L10" i="2"/>
  <c r="L11" i="2"/>
  <c r="L12" i="2"/>
  <c r="L13" i="2"/>
  <c r="L3" i="2"/>
  <c r="J3" i="2"/>
  <c r="K4" i="2"/>
  <c r="K5" i="2"/>
  <c r="K6" i="2"/>
  <c r="K7" i="2"/>
  <c r="K8" i="2"/>
  <c r="K9" i="2"/>
  <c r="K10" i="2"/>
  <c r="K11" i="2"/>
  <c r="K12" i="2"/>
  <c r="K13" i="2"/>
  <c r="J12" i="2"/>
  <c r="J4" i="2"/>
  <c r="J5" i="2"/>
  <c r="J6" i="2"/>
  <c r="J7" i="2"/>
  <c r="J8" i="2"/>
  <c r="J9" i="2"/>
  <c r="J10" i="2"/>
  <c r="B12" i="2"/>
  <c r="P3" i="2" s="1"/>
  <c r="B26" i="2"/>
  <c r="P4" i="2" s="1"/>
  <c r="B40" i="2"/>
  <c r="P5" i="2" s="1"/>
  <c r="T5" i="2" s="1"/>
  <c r="B54" i="2"/>
  <c r="P6" i="2" s="1"/>
  <c r="T6" i="2" s="1"/>
  <c r="G57" i="2"/>
  <c r="F57" i="2"/>
  <c r="E57" i="2"/>
  <c r="T3" i="2" l="1"/>
  <c r="P7" i="2"/>
  <c r="T4" i="2"/>
  <c r="J14" i="2"/>
  <c r="L14" i="2"/>
  <c r="K14" i="2"/>
  <c r="S7" i="2"/>
  <c r="T13" i="2" s="1"/>
  <c r="T14" i="2" s="1"/>
  <c r="M14" i="2"/>
  <c r="T7" i="2" l="1"/>
</calcChain>
</file>

<file path=xl/sharedStrings.xml><?xml version="1.0" encoding="utf-8"?>
<sst xmlns="http://schemas.openxmlformats.org/spreadsheetml/2006/main" count="230" uniqueCount="39">
  <si>
    <t>Papel/Cartón</t>
  </si>
  <si>
    <t>PETE</t>
  </si>
  <si>
    <t>HDPE</t>
  </si>
  <si>
    <t>Bolsas</t>
  </si>
  <si>
    <t>Vidrio</t>
  </si>
  <si>
    <t>Latas</t>
  </si>
  <si>
    <t>Aluminio</t>
  </si>
  <si>
    <t>Multicapa</t>
  </si>
  <si>
    <t>Otros (metal)</t>
  </si>
  <si>
    <t>TOTAL</t>
  </si>
  <si>
    <t>Papel/cartón</t>
  </si>
  <si>
    <t>Pilas</t>
  </si>
  <si>
    <t>Fierro</t>
  </si>
  <si>
    <t>Electricos</t>
  </si>
  <si>
    <t>Eléctrico</t>
  </si>
  <si>
    <t>2016 (4 meses)</t>
  </si>
  <si>
    <t>Estudio de Generación 2015</t>
  </si>
  <si>
    <t>231.75 kg semanales</t>
  </si>
  <si>
    <t>88.246 kg semanales</t>
  </si>
  <si>
    <t>33.715 kg semanales</t>
  </si>
  <si>
    <t>591.455 kg semanales</t>
  </si>
  <si>
    <t>RECUPERACIÓN ANUAL DE RESIDUOS RECICLABLES PROGRAMA BASURA CERO</t>
  </si>
  <si>
    <t>Recuperación por entidad</t>
  </si>
  <si>
    <t>Recuperación por año</t>
  </si>
  <si>
    <t>Total</t>
  </si>
  <si>
    <t xml:space="preserve">43 semanas </t>
  </si>
  <si>
    <t>Generación estimada 2015</t>
  </si>
  <si>
    <t>Generación estimada campus 2015</t>
  </si>
  <si>
    <t>EG(2015): 36.06% era compostable</t>
  </si>
  <si>
    <t>EG(2015): 23% era compostable</t>
  </si>
  <si>
    <t>EG(2015): 42% era compostable</t>
  </si>
  <si>
    <t>EG(2015): 30% era compostable</t>
  </si>
  <si>
    <t>Compostaje de acuerdo a EG(2015)</t>
  </si>
  <si>
    <t>Centro de Ciencias Genómicas</t>
  </si>
  <si>
    <t>Centro Regional de Investigaciones Multidisciplinarias</t>
  </si>
  <si>
    <t xml:space="preserve">Instituto de Biotecnología </t>
  </si>
  <si>
    <t>Unidad Cuernavaca del Instituto de Matemáticas</t>
  </si>
  <si>
    <t>Centro de Ciencias Genómicas/Coordinación de Servicios Administrativos</t>
  </si>
  <si>
    <t>Coordinación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</si>
</sst>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164" fontId="1" fillId="0" borderId="0" xfId="0" applyNumberFormat="1" applyFont="1"/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/>
    <xf numFmtId="2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4" xfId="0" applyNumberFormat="1" applyBorder="1"/>
    <xf numFmtId="0" fontId="0" fillId="0" borderId="0" xfId="0" applyBorder="1"/>
    <xf numFmtId="164" fontId="0" fillId="0" borderId="0" xfId="0" applyNumberFormat="1" applyBorder="1"/>
    <xf numFmtId="0" fontId="0" fillId="0" borderId="0" xfId="0" applyFill="1"/>
    <xf numFmtId="9" fontId="0" fillId="0" borderId="0" xfId="1" applyFont="1" applyFill="1"/>
    <xf numFmtId="0" fontId="1" fillId="0" borderId="0" xfId="0" applyFont="1" applyFill="1"/>
    <xf numFmtId="0" fontId="1" fillId="0" borderId="6" xfId="0" applyFont="1" applyBorder="1"/>
    <xf numFmtId="0" fontId="0" fillId="0" borderId="0" xfId="0" applyAlignment="1">
      <alignment horizontal="left" wrapText="1"/>
    </xf>
    <xf numFmtId="0" fontId="1" fillId="2" borderId="0" xfId="0" applyFon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NCYMERARY/Documents/Basura%20Cero/Huella%20ecol&#243;gic%20residuos/Datos%202019/Dat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IM"/>
      <sheetName val="CCG"/>
      <sheetName val="IBT"/>
      <sheetName val="CRIM"/>
      <sheetName val="Acumulad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B3">
            <v>2081.31</v>
          </cell>
          <cell r="C3">
            <v>882.15499999999997</v>
          </cell>
        </row>
        <row r="4">
          <cell r="B4">
            <v>102.11499999999998</v>
          </cell>
          <cell r="C4">
            <v>94.704999999999984</v>
          </cell>
        </row>
        <row r="5">
          <cell r="B5">
            <v>65.165000000000006</v>
          </cell>
          <cell r="C5">
            <v>66.320000000000007</v>
          </cell>
        </row>
        <row r="6">
          <cell r="B6">
            <v>29.204999999999998</v>
          </cell>
          <cell r="C6">
            <v>45.737000000000002</v>
          </cell>
        </row>
        <row r="7">
          <cell r="B7">
            <v>277.02500000000003</v>
          </cell>
          <cell r="C7">
            <v>284.39</v>
          </cell>
        </row>
        <row r="8">
          <cell r="B8">
            <v>28.120000000000005</v>
          </cell>
          <cell r="C8">
            <v>30.275000000000002</v>
          </cell>
        </row>
        <row r="9">
          <cell r="B9">
            <v>6.2449999999999992</v>
          </cell>
          <cell r="C9">
            <v>7.1800000000000006</v>
          </cell>
        </row>
        <row r="10">
          <cell r="B10">
            <v>58.595000000000006</v>
          </cell>
          <cell r="C10">
            <v>42.220000000000006</v>
          </cell>
        </row>
        <row r="11">
          <cell r="B11">
            <v>8.32</v>
          </cell>
          <cell r="C11">
            <v>26.85</v>
          </cell>
        </row>
        <row r="12">
          <cell r="B12">
            <v>10.115</v>
          </cell>
          <cell r="C12">
            <v>15.4</v>
          </cell>
        </row>
        <row r="13">
          <cell r="B13">
            <v>64.674999999999997</v>
          </cell>
          <cell r="C13">
            <v>3.5950000000000002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workbookViewId="0"/>
  </sheetViews>
  <sheetFormatPr baseColWidth="10" defaultRowHeight="15" x14ac:dyDescent="0.25"/>
  <cols>
    <col min="1" max="1" width="44.140625" customWidth="1"/>
    <col min="2" max="2" width="13.7109375" customWidth="1"/>
    <col min="3" max="3" width="4" customWidth="1"/>
    <col min="5" max="5" width="8.140625" customWidth="1"/>
    <col min="6" max="7" width="9" bestFit="1" customWidth="1"/>
    <col min="8" max="8" width="7.140625" customWidth="1"/>
    <col min="11" max="11" width="3.85546875" customWidth="1"/>
    <col min="12" max="12" width="58" customWidth="1"/>
  </cols>
  <sheetData>
    <row r="1" spans="1:17" x14ac:dyDescent="0.25">
      <c r="A1" s="1" t="s">
        <v>21</v>
      </c>
    </row>
    <row r="2" spans="1:17" x14ac:dyDescent="0.25">
      <c r="A2" s="1" t="s">
        <v>36</v>
      </c>
      <c r="B2" s="1" t="s">
        <v>15</v>
      </c>
      <c r="C2" s="1"/>
      <c r="E2" s="1">
        <v>2017</v>
      </c>
      <c r="F2" s="1">
        <v>2018</v>
      </c>
      <c r="G2" s="1">
        <v>2019</v>
      </c>
      <c r="I2" s="1" t="s">
        <v>16</v>
      </c>
      <c r="M2">
        <v>2016</v>
      </c>
      <c r="N2">
        <v>2017</v>
      </c>
      <c r="O2">
        <v>2018</v>
      </c>
      <c r="P2">
        <v>2019</v>
      </c>
    </row>
    <row r="3" spans="1:17" x14ac:dyDescent="0.25">
      <c r="A3" s="4" t="s">
        <v>0</v>
      </c>
      <c r="B3" s="4">
        <v>239.50000000000003</v>
      </c>
      <c r="D3" t="s">
        <v>10</v>
      </c>
      <c r="E3">
        <v>1003.395</v>
      </c>
      <c r="F3">
        <v>650.04</v>
      </c>
      <c r="G3">
        <v>2081.31</v>
      </c>
      <c r="I3" t="s">
        <v>19</v>
      </c>
      <c r="L3" s="1" t="s">
        <v>36</v>
      </c>
      <c r="M3" s="4">
        <v>329.86500000000001</v>
      </c>
      <c r="N3" s="4">
        <v>1848.085</v>
      </c>
      <c r="O3" s="4">
        <v>1452.491</v>
      </c>
      <c r="P3" s="8">
        <v>2730.8899999999994</v>
      </c>
      <c r="Q3">
        <f>26*365</f>
        <v>9490</v>
      </c>
    </row>
    <row r="4" spans="1:17" x14ac:dyDescent="0.25">
      <c r="A4" s="4" t="s">
        <v>1</v>
      </c>
      <c r="B4" s="4">
        <v>9.8250000000000011</v>
      </c>
      <c r="D4" t="s">
        <v>1</v>
      </c>
      <c r="E4">
        <v>67.935000000000002</v>
      </c>
      <c r="F4">
        <v>57.705000000000005</v>
      </c>
      <c r="G4">
        <v>102.11499999999998</v>
      </c>
      <c r="I4" s="1" t="s">
        <v>26</v>
      </c>
      <c r="L4" s="1" t="s">
        <v>37</v>
      </c>
      <c r="M4" s="4">
        <v>312.21999999999997</v>
      </c>
      <c r="N4" s="4">
        <v>1196.0554999999997</v>
      </c>
      <c r="O4" s="4">
        <v>1956.2560000000001</v>
      </c>
      <c r="P4" s="4">
        <v>1498.827</v>
      </c>
    </row>
    <row r="5" spans="1:17" x14ac:dyDescent="0.25">
      <c r="A5" s="4" t="s">
        <v>2</v>
      </c>
      <c r="B5" s="4">
        <v>9.43</v>
      </c>
      <c r="D5" t="s">
        <v>2</v>
      </c>
      <c r="E5">
        <v>55.579999999999984</v>
      </c>
      <c r="F5">
        <v>47.470000000000006</v>
      </c>
      <c r="G5">
        <v>65.165000000000006</v>
      </c>
      <c r="I5" t="s">
        <v>25</v>
      </c>
      <c r="J5" s="1">
        <v>1449.7450000000001</v>
      </c>
      <c r="L5" s="1" t="s">
        <v>35</v>
      </c>
      <c r="M5" s="4">
        <v>300</v>
      </c>
      <c r="N5" s="4">
        <v>2961.4350000000004</v>
      </c>
      <c r="O5" s="4">
        <v>4058.8270000000007</v>
      </c>
      <c r="P5" s="4">
        <v>1732.693</v>
      </c>
    </row>
    <row r="6" spans="1:17" x14ac:dyDescent="0.25">
      <c r="A6" s="4" t="s">
        <v>3</v>
      </c>
      <c r="B6" s="4">
        <v>4.05</v>
      </c>
      <c r="D6" t="s">
        <v>3</v>
      </c>
      <c r="E6">
        <v>30.844999999999999</v>
      </c>
      <c r="F6">
        <v>32.080999999999996</v>
      </c>
      <c r="G6">
        <v>29.204999999999998</v>
      </c>
      <c r="L6" s="1" t="s">
        <v>34</v>
      </c>
      <c r="M6" s="4">
        <v>577.63999999999987</v>
      </c>
      <c r="N6" s="4">
        <v>2086.0839999999998</v>
      </c>
      <c r="O6" s="4">
        <v>1860.5159999999998</v>
      </c>
      <c r="P6" s="4">
        <v>1273.5410000000002</v>
      </c>
    </row>
    <row r="7" spans="1:17" x14ac:dyDescent="0.25">
      <c r="A7" s="4" t="s">
        <v>4</v>
      </c>
      <c r="B7" s="4">
        <v>53.930000000000014</v>
      </c>
      <c r="D7" t="s">
        <v>4</v>
      </c>
      <c r="E7">
        <v>388.56000000000006</v>
      </c>
      <c r="F7">
        <v>393.40500000000003</v>
      </c>
      <c r="G7">
        <v>277.02500000000003</v>
      </c>
      <c r="I7" t="s">
        <v>28</v>
      </c>
      <c r="N7" s="4">
        <v>8091.6594999999998</v>
      </c>
      <c r="O7" s="4">
        <v>9328.09</v>
      </c>
      <c r="P7" s="8">
        <v>7235.951</v>
      </c>
    </row>
    <row r="8" spans="1:17" x14ac:dyDescent="0.25">
      <c r="A8" s="4" t="s">
        <v>5</v>
      </c>
      <c r="B8" s="4">
        <v>5.78</v>
      </c>
      <c r="D8" t="s">
        <v>5</v>
      </c>
      <c r="E8">
        <v>26.270000000000003</v>
      </c>
      <c r="F8">
        <v>34</v>
      </c>
      <c r="G8">
        <v>28.120000000000005</v>
      </c>
      <c r="J8">
        <v>522.77804700000002</v>
      </c>
      <c r="P8" s="4"/>
    </row>
    <row r="9" spans="1:17" x14ac:dyDescent="0.25">
      <c r="A9" s="4" t="s">
        <v>6</v>
      </c>
      <c r="B9" s="4">
        <v>1.1700000000000002</v>
      </c>
      <c r="D9" t="s">
        <v>6</v>
      </c>
      <c r="E9">
        <v>6.5650000000000004</v>
      </c>
      <c r="F9">
        <v>5.1849999999999996</v>
      </c>
      <c r="G9">
        <v>6.2449999999999992</v>
      </c>
    </row>
    <row r="10" spans="1:17" x14ac:dyDescent="0.25">
      <c r="A10" s="4" t="s">
        <v>7</v>
      </c>
      <c r="B10" s="4">
        <v>4.9800000000000004</v>
      </c>
      <c r="D10" t="s">
        <v>7</v>
      </c>
      <c r="E10">
        <v>55.284999999999997</v>
      </c>
      <c r="F10">
        <v>48.835000000000001</v>
      </c>
      <c r="G10">
        <v>58.595000000000006</v>
      </c>
      <c r="L10" s="1" t="s">
        <v>27</v>
      </c>
      <c r="M10" s="1"/>
      <c r="N10" s="1"/>
      <c r="O10" s="1">
        <v>40642.138000000006</v>
      </c>
    </row>
    <row r="11" spans="1:17" x14ac:dyDescent="0.25">
      <c r="A11" s="4" t="s">
        <v>8</v>
      </c>
      <c r="B11" s="4">
        <v>1.2</v>
      </c>
      <c r="D11" t="s">
        <v>11</v>
      </c>
      <c r="E11">
        <v>115.50000000000001</v>
      </c>
      <c r="F11">
        <v>19.980000000000004</v>
      </c>
      <c r="G11">
        <v>8.32</v>
      </c>
      <c r="L11" s="1" t="s">
        <v>32</v>
      </c>
      <c r="O11">
        <v>15066.783287000002</v>
      </c>
    </row>
    <row r="12" spans="1:17" x14ac:dyDescent="0.25">
      <c r="A12" s="5" t="s">
        <v>9</v>
      </c>
      <c r="B12" s="5">
        <v>329.86500000000001</v>
      </c>
      <c r="C12" s="1"/>
      <c r="D12" t="s">
        <v>12</v>
      </c>
      <c r="E12">
        <v>37.03</v>
      </c>
      <c r="F12">
        <v>2.0499999999999998</v>
      </c>
      <c r="G12">
        <v>10.115</v>
      </c>
    </row>
    <row r="13" spans="1:17" x14ac:dyDescent="0.25">
      <c r="D13" t="s">
        <v>13</v>
      </c>
      <c r="E13">
        <v>61.12</v>
      </c>
      <c r="F13">
        <v>161.73999999999998</v>
      </c>
      <c r="G13">
        <v>64.674999999999997</v>
      </c>
    </row>
    <row r="14" spans="1:17" x14ac:dyDescent="0.25">
      <c r="D14" s="1" t="s">
        <v>9</v>
      </c>
      <c r="E14" s="1">
        <v>1848.085</v>
      </c>
      <c r="F14" s="1">
        <v>1452.491</v>
      </c>
      <c r="G14" s="23">
        <v>2730.8899999999994</v>
      </c>
      <c r="H14" s="4">
        <v>6361.3309999999992</v>
      </c>
    </row>
    <row r="16" spans="1:17" x14ac:dyDescent="0.25">
      <c r="A16" s="1" t="s">
        <v>33</v>
      </c>
      <c r="B16" s="1">
        <v>2016</v>
      </c>
      <c r="C16" s="1"/>
      <c r="E16" s="1">
        <v>2017</v>
      </c>
      <c r="F16" s="1">
        <v>2018</v>
      </c>
      <c r="G16" s="1">
        <v>2019</v>
      </c>
      <c r="I16" s="1" t="s">
        <v>16</v>
      </c>
    </row>
    <row r="17" spans="1:10" x14ac:dyDescent="0.25">
      <c r="A17" t="s">
        <v>0</v>
      </c>
      <c r="B17" s="4">
        <v>155.52000000000001</v>
      </c>
      <c r="D17" s="2" t="s">
        <v>0</v>
      </c>
      <c r="E17" s="4">
        <v>513.52499999999986</v>
      </c>
      <c r="F17" s="4">
        <v>1104.22</v>
      </c>
      <c r="G17" s="4">
        <v>882.15499999999997</v>
      </c>
      <c r="I17" s="22" t="s">
        <v>17</v>
      </c>
      <c r="J17" s="22"/>
    </row>
    <row r="18" spans="1:10" x14ac:dyDescent="0.25">
      <c r="A18" t="s">
        <v>1</v>
      </c>
      <c r="B18" s="4">
        <v>50.179999999999993</v>
      </c>
      <c r="D18" s="2" t="s">
        <v>1</v>
      </c>
      <c r="E18" s="4">
        <v>87.185000000000002</v>
      </c>
      <c r="F18" s="4">
        <v>114.595</v>
      </c>
      <c r="G18" s="4">
        <v>94.704999999999984</v>
      </c>
      <c r="I18" s="1" t="s">
        <v>26</v>
      </c>
    </row>
    <row r="19" spans="1:10" x14ac:dyDescent="0.25">
      <c r="A19" t="s">
        <v>2</v>
      </c>
      <c r="B19" s="4">
        <v>17.579999999999998</v>
      </c>
      <c r="D19" s="2" t="s">
        <v>2</v>
      </c>
      <c r="E19" s="4">
        <v>55.504999999999995</v>
      </c>
      <c r="F19" s="4">
        <v>103.35999999999999</v>
      </c>
      <c r="G19" s="4">
        <v>66.320000000000007</v>
      </c>
      <c r="J19" s="1">
        <v>9965.25</v>
      </c>
    </row>
    <row r="20" spans="1:10" x14ac:dyDescent="0.25">
      <c r="A20" t="s">
        <v>3</v>
      </c>
      <c r="B20" s="4">
        <v>5.96</v>
      </c>
      <c r="D20" s="2" t="s">
        <v>3</v>
      </c>
      <c r="E20" s="4">
        <v>45.7</v>
      </c>
      <c r="F20" s="4">
        <v>74.314999999999998</v>
      </c>
      <c r="G20" s="4">
        <v>45.737000000000002</v>
      </c>
    </row>
    <row r="21" spans="1:10" x14ac:dyDescent="0.25">
      <c r="A21" t="s">
        <v>4</v>
      </c>
      <c r="B21" s="4">
        <v>63.86</v>
      </c>
      <c r="D21" s="2" t="s">
        <v>4</v>
      </c>
      <c r="E21" s="4">
        <v>331.58</v>
      </c>
      <c r="F21" s="4">
        <v>353.21999999999997</v>
      </c>
      <c r="G21" s="4">
        <v>284.39</v>
      </c>
      <c r="I21" t="s">
        <v>31</v>
      </c>
    </row>
    <row r="22" spans="1:10" x14ac:dyDescent="0.25">
      <c r="A22" t="s">
        <v>5</v>
      </c>
      <c r="B22" s="4">
        <v>10.210000000000001</v>
      </c>
      <c r="D22" s="2" t="s">
        <v>5</v>
      </c>
      <c r="E22" s="4">
        <v>36.3065</v>
      </c>
      <c r="F22" s="4">
        <v>44.51</v>
      </c>
      <c r="G22" s="4">
        <v>30.275000000000002</v>
      </c>
      <c r="J22">
        <v>2989.5749999999998</v>
      </c>
    </row>
    <row r="23" spans="1:10" x14ac:dyDescent="0.25">
      <c r="A23" t="s">
        <v>6</v>
      </c>
      <c r="B23" s="4">
        <v>0.8</v>
      </c>
      <c r="D23" s="2" t="s">
        <v>6</v>
      </c>
      <c r="E23" s="4">
        <v>3.3210000000000002</v>
      </c>
      <c r="F23" s="4">
        <v>10.551</v>
      </c>
      <c r="G23" s="4">
        <v>7.1800000000000006</v>
      </c>
    </row>
    <row r="24" spans="1:10" x14ac:dyDescent="0.25">
      <c r="A24" t="s">
        <v>7</v>
      </c>
      <c r="B24" s="4">
        <v>6.91</v>
      </c>
      <c r="D24" s="2" t="s">
        <v>7</v>
      </c>
      <c r="E24" s="4">
        <v>27.89</v>
      </c>
      <c r="F24" s="4">
        <v>39.435000000000002</v>
      </c>
      <c r="G24" s="4">
        <v>42.220000000000006</v>
      </c>
    </row>
    <row r="25" spans="1:10" x14ac:dyDescent="0.25">
      <c r="A25" t="s">
        <v>8</v>
      </c>
      <c r="B25" s="4">
        <v>1.2</v>
      </c>
      <c r="D25" s="2" t="s">
        <v>11</v>
      </c>
      <c r="E25" s="4">
        <v>41.76</v>
      </c>
      <c r="F25" s="4">
        <v>28.9</v>
      </c>
      <c r="G25" s="4">
        <v>26.85</v>
      </c>
    </row>
    <row r="26" spans="1:10" x14ac:dyDescent="0.25">
      <c r="A26" t="s">
        <v>9</v>
      </c>
      <c r="B26" s="5">
        <v>312.21999999999997</v>
      </c>
      <c r="D26" s="2" t="s">
        <v>12</v>
      </c>
      <c r="E26" s="4">
        <v>17.164999999999999</v>
      </c>
      <c r="F26" s="4">
        <v>24.159999999999997</v>
      </c>
      <c r="G26" s="4">
        <v>15.4</v>
      </c>
    </row>
    <row r="27" spans="1:10" x14ac:dyDescent="0.25">
      <c r="D27" s="2" t="s">
        <v>14</v>
      </c>
      <c r="E27" s="4">
        <v>36.118000000000009</v>
      </c>
      <c r="F27" s="4">
        <v>58.989999999999995</v>
      </c>
      <c r="G27" s="4">
        <v>3.5950000000000002</v>
      </c>
    </row>
    <row r="28" spans="1:10" x14ac:dyDescent="0.25">
      <c r="D28" s="3" t="s">
        <v>9</v>
      </c>
      <c r="E28" s="5">
        <v>1196.0554999999997</v>
      </c>
      <c r="F28" s="5">
        <v>1956.2560000000001</v>
      </c>
      <c r="G28" s="5">
        <v>1498.827</v>
      </c>
      <c r="H28" s="4">
        <v>4963.3585000000003</v>
      </c>
    </row>
    <row r="30" spans="1:10" x14ac:dyDescent="0.25">
      <c r="A30" s="1" t="s">
        <v>34</v>
      </c>
      <c r="B30" s="1">
        <v>2016</v>
      </c>
      <c r="C30" s="1"/>
      <c r="E30" s="1">
        <v>2017</v>
      </c>
      <c r="F30" s="1">
        <v>2018</v>
      </c>
      <c r="G30" s="1">
        <v>2019</v>
      </c>
      <c r="I30" s="1" t="s">
        <v>16</v>
      </c>
    </row>
    <row r="31" spans="1:10" x14ac:dyDescent="0.25">
      <c r="A31" t="s">
        <v>0</v>
      </c>
      <c r="B31" s="4">
        <v>564.68999999999994</v>
      </c>
      <c r="D31" s="2" t="s">
        <v>0</v>
      </c>
      <c r="E31" s="4">
        <v>1815.98</v>
      </c>
      <c r="F31" s="4">
        <v>1456.0749999999998</v>
      </c>
      <c r="G31" s="4">
        <v>1025.76</v>
      </c>
      <c r="I31" s="22" t="s">
        <v>18</v>
      </c>
      <c r="J31" s="22"/>
    </row>
    <row r="32" spans="1:10" x14ac:dyDescent="0.25">
      <c r="A32" t="s">
        <v>1</v>
      </c>
      <c r="B32" s="4">
        <v>11.530000000000001</v>
      </c>
      <c r="D32" s="2" t="s">
        <v>1</v>
      </c>
      <c r="E32" s="4">
        <v>76.540000000000006</v>
      </c>
      <c r="F32" s="4">
        <v>87.222999999999999</v>
      </c>
      <c r="G32" s="4">
        <v>59.93</v>
      </c>
      <c r="I32" s="1" t="s">
        <v>26</v>
      </c>
    </row>
    <row r="33" spans="1:10" x14ac:dyDescent="0.25">
      <c r="A33" t="s">
        <v>2</v>
      </c>
      <c r="B33" s="4">
        <v>0</v>
      </c>
      <c r="D33" s="2" t="s">
        <v>2</v>
      </c>
      <c r="E33" s="4">
        <v>60.124999999999993</v>
      </c>
      <c r="F33" s="4">
        <v>64.251999999999995</v>
      </c>
      <c r="G33" s="4">
        <v>33.76</v>
      </c>
      <c r="J33" s="1">
        <v>3794.578</v>
      </c>
    </row>
    <row r="34" spans="1:10" x14ac:dyDescent="0.25">
      <c r="A34" t="s">
        <v>3</v>
      </c>
      <c r="B34" s="4">
        <v>0.37</v>
      </c>
      <c r="D34" s="2" t="s">
        <v>3</v>
      </c>
      <c r="E34" s="4">
        <v>20.414000000000001</v>
      </c>
      <c r="F34" s="4">
        <v>31.190000000000005</v>
      </c>
      <c r="G34" s="4">
        <v>16.95</v>
      </c>
    </row>
    <row r="35" spans="1:10" x14ac:dyDescent="0.25">
      <c r="A35" t="s">
        <v>4</v>
      </c>
      <c r="B35" s="4">
        <v>0</v>
      </c>
      <c r="D35" s="2" t="s">
        <v>4</v>
      </c>
      <c r="E35" s="4">
        <v>28.73</v>
      </c>
      <c r="F35" s="4">
        <v>115.08499999999999</v>
      </c>
      <c r="G35" s="4">
        <v>82.41</v>
      </c>
      <c r="I35" t="s">
        <v>29</v>
      </c>
    </row>
    <row r="36" spans="1:10" x14ac:dyDescent="0.25">
      <c r="A36" t="s">
        <v>5</v>
      </c>
      <c r="B36" s="4">
        <v>0</v>
      </c>
      <c r="D36" s="2" t="s">
        <v>5</v>
      </c>
      <c r="E36" s="4">
        <v>9.7199999999999989</v>
      </c>
      <c r="F36" s="4">
        <v>16.116</v>
      </c>
      <c r="G36" s="4">
        <v>9.6100000000000012</v>
      </c>
      <c r="J36">
        <v>872.75294000000008</v>
      </c>
    </row>
    <row r="37" spans="1:10" x14ac:dyDescent="0.25">
      <c r="A37" t="s">
        <v>6</v>
      </c>
      <c r="B37" s="4">
        <v>0.91</v>
      </c>
      <c r="D37" s="2" t="s">
        <v>6</v>
      </c>
      <c r="E37" s="4">
        <v>6.79</v>
      </c>
      <c r="F37" s="4">
        <v>7.2250000000000005</v>
      </c>
      <c r="G37" s="4">
        <v>3.5150000000000001</v>
      </c>
    </row>
    <row r="38" spans="1:10" x14ac:dyDescent="0.25">
      <c r="A38" t="s">
        <v>7</v>
      </c>
      <c r="B38" s="4">
        <v>0.14000000000000001</v>
      </c>
      <c r="D38" s="2" t="s">
        <v>7</v>
      </c>
      <c r="E38" s="4">
        <v>7.02</v>
      </c>
      <c r="F38" s="4">
        <v>33.729999999999997</v>
      </c>
      <c r="G38" s="4">
        <v>33.606000000000002</v>
      </c>
    </row>
    <row r="39" spans="1:10" x14ac:dyDescent="0.25">
      <c r="A39" t="s">
        <v>8</v>
      </c>
      <c r="B39" s="4">
        <v>0</v>
      </c>
      <c r="D39" s="2" t="s">
        <v>11</v>
      </c>
      <c r="E39" s="4">
        <v>17.129999999999995</v>
      </c>
      <c r="F39" s="4">
        <v>2.2199999999999998</v>
      </c>
      <c r="G39" s="4">
        <v>8</v>
      </c>
    </row>
    <row r="40" spans="1:10" x14ac:dyDescent="0.25">
      <c r="A40" t="s">
        <v>9</v>
      </c>
      <c r="B40" s="5">
        <v>577.63999999999987</v>
      </c>
      <c r="D40" s="2" t="s">
        <v>12</v>
      </c>
      <c r="E40" s="4">
        <v>25.080000000000002</v>
      </c>
      <c r="F40" s="4">
        <v>2.0099999999999998</v>
      </c>
      <c r="G40" s="4">
        <v>0</v>
      </c>
    </row>
    <row r="41" spans="1:10" x14ac:dyDescent="0.25">
      <c r="D41" s="2" t="s">
        <v>14</v>
      </c>
      <c r="E41" s="4">
        <v>18.555</v>
      </c>
      <c r="F41" s="4">
        <v>45.39</v>
      </c>
      <c r="G41" s="4">
        <v>0</v>
      </c>
    </row>
    <row r="42" spans="1:10" x14ac:dyDescent="0.25">
      <c r="D42" s="3" t="s">
        <v>9</v>
      </c>
      <c r="E42" s="5">
        <v>2086.0839999999998</v>
      </c>
      <c r="F42" s="5">
        <v>1860.5159999999998</v>
      </c>
      <c r="G42" s="5">
        <v>1273.5410000000002</v>
      </c>
      <c r="H42">
        <v>5797.7809999999999</v>
      </c>
    </row>
    <row r="44" spans="1:10" x14ac:dyDescent="0.25">
      <c r="A44" s="1" t="s">
        <v>35</v>
      </c>
      <c r="B44" s="1">
        <v>2016</v>
      </c>
      <c r="C44" s="1"/>
      <c r="E44" s="1">
        <v>2017</v>
      </c>
      <c r="F44" s="1">
        <v>2018</v>
      </c>
      <c r="G44" s="1">
        <v>2019</v>
      </c>
      <c r="I44" s="1" t="s">
        <v>16</v>
      </c>
    </row>
    <row r="45" spans="1:10" x14ac:dyDescent="0.25">
      <c r="A45" t="s">
        <v>0</v>
      </c>
      <c r="B45" s="4">
        <v>200.29000000000002</v>
      </c>
      <c r="D45" s="2" t="s">
        <v>0</v>
      </c>
      <c r="E45" s="4">
        <v>1541.87</v>
      </c>
      <c r="F45" s="4">
        <v>2064.9949999999999</v>
      </c>
      <c r="G45">
        <v>1002.01</v>
      </c>
      <c r="I45" s="22" t="s">
        <v>20</v>
      </c>
      <c r="J45" s="22"/>
    </row>
    <row r="46" spans="1:10" x14ac:dyDescent="0.25">
      <c r="A46" t="s">
        <v>1</v>
      </c>
      <c r="B46" s="4">
        <v>11.77</v>
      </c>
      <c r="D46" s="2" t="s">
        <v>1</v>
      </c>
      <c r="E46" s="4">
        <v>107.13000000000002</v>
      </c>
      <c r="F46" s="4">
        <v>173.41499999999999</v>
      </c>
      <c r="G46">
        <v>112.1</v>
      </c>
      <c r="I46" s="1" t="s">
        <v>26</v>
      </c>
    </row>
    <row r="47" spans="1:10" x14ac:dyDescent="0.25">
      <c r="A47" t="s">
        <v>2</v>
      </c>
      <c r="B47" s="4">
        <v>8.24</v>
      </c>
      <c r="D47" s="2" t="s">
        <v>2</v>
      </c>
      <c r="E47" s="4">
        <v>86.24499999999999</v>
      </c>
      <c r="F47" s="4">
        <v>132.52699999999999</v>
      </c>
      <c r="G47">
        <v>61.32500000000001</v>
      </c>
      <c r="J47" s="1">
        <v>25432.565000000002</v>
      </c>
    </row>
    <row r="48" spans="1:10" x14ac:dyDescent="0.25">
      <c r="A48" t="s">
        <v>3</v>
      </c>
      <c r="B48" s="4">
        <v>4.92</v>
      </c>
      <c r="D48" s="2" t="s">
        <v>3</v>
      </c>
      <c r="E48" s="4">
        <v>38.384999999999998</v>
      </c>
      <c r="F48" s="4">
        <v>60.29</v>
      </c>
      <c r="G48">
        <v>44.515000000000001</v>
      </c>
    </row>
    <row r="49" spans="1:10" x14ac:dyDescent="0.25">
      <c r="A49" t="s">
        <v>4</v>
      </c>
      <c r="B49" s="4">
        <v>56.75</v>
      </c>
      <c r="D49" s="2" t="s">
        <v>4</v>
      </c>
      <c r="E49" s="4">
        <v>293.70499999999998</v>
      </c>
      <c r="F49" s="4">
        <v>420.94499999999999</v>
      </c>
      <c r="G49">
        <v>275.41500000000002</v>
      </c>
      <c r="I49" t="s">
        <v>30</v>
      </c>
    </row>
    <row r="50" spans="1:10" x14ac:dyDescent="0.25">
      <c r="A50" t="s">
        <v>5</v>
      </c>
      <c r="B50" s="4">
        <v>2.94</v>
      </c>
      <c r="D50" s="2" t="s">
        <v>5</v>
      </c>
      <c r="E50" s="4">
        <v>35.28</v>
      </c>
      <c r="F50" s="4">
        <v>46.029999999999994</v>
      </c>
      <c r="G50">
        <v>34.455000000000005</v>
      </c>
      <c r="J50" s="1">
        <v>10681.677300000001</v>
      </c>
    </row>
    <row r="51" spans="1:10" x14ac:dyDescent="0.25">
      <c r="A51" t="s">
        <v>6</v>
      </c>
      <c r="B51" s="4">
        <v>1.8299999999999996</v>
      </c>
      <c r="D51" s="2" t="s">
        <v>6</v>
      </c>
      <c r="E51" s="4">
        <v>12.85</v>
      </c>
      <c r="F51" s="4">
        <v>19.114999999999998</v>
      </c>
      <c r="G51">
        <v>10.767999999999999</v>
      </c>
    </row>
    <row r="52" spans="1:10" x14ac:dyDescent="0.25">
      <c r="A52" t="s">
        <v>7</v>
      </c>
      <c r="B52" s="4">
        <v>3.12</v>
      </c>
      <c r="D52" s="2" t="s">
        <v>7</v>
      </c>
      <c r="E52" s="4">
        <v>32.725000000000001</v>
      </c>
      <c r="F52" s="4">
        <v>67.784999999999997</v>
      </c>
      <c r="G52">
        <v>51.805</v>
      </c>
    </row>
    <row r="53" spans="1:10" x14ac:dyDescent="0.25">
      <c r="A53" t="s">
        <v>8</v>
      </c>
      <c r="B53" s="4">
        <v>10.14</v>
      </c>
      <c r="D53" s="2" t="s">
        <v>11</v>
      </c>
      <c r="E53" s="4">
        <v>115.38</v>
      </c>
      <c r="F53" s="4">
        <v>52.204999999999998</v>
      </c>
      <c r="G53">
        <v>48.1</v>
      </c>
    </row>
    <row r="54" spans="1:10" x14ac:dyDescent="0.25">
      <c r="A54" t="s">
        <v>9</v>
      </c>
      <c r="B54" s="1">
        <v>300</v>
      </c>
      <c r="D54" s="2" t="s">
        <v>12</v>
      </c>
      <c r="E54" s="4">
        <v>185.71499999999997</v>
      </c>
      <c r="F54" s="4">
        <v>306.46000000000004</v>
      </c>
      <c r="G54">
        <v>76.449999999999989</v>
      </c>
    </row>
    <row r="55" spans="1:10" x14ac:dyDescent="0.25">
      <c r="D55" s="2" t="s">
        <v>14</v>
      </c>
      <c r="E55" s="4">
        <v>512.15000000000009</v>
      </c>
      <c r="F55" s="4">
        <v>715.06000000000006</v>
      </c>
      <c r="G55">
        <v>15.75</v>
      </c>
    </row>
    <row r="56" spans="1:10" x14ac:dyDescent="0.25">
      <c r="D56" s="3" t="s">
        <v>9</v>
      </c>
      <c r="E56" s="5">
        <v>2961.4350000000004</v>
      </c>
      <c r="F56" s="5">
        <v>4058.8270000000007</v>
      </c>
      <c r="G56">
        <v>1732.693</v>
      </c>
      <c r="H56" s="4">
        <v>9052.9549999999999</v>
      </c>
    </row>
    <row r="57" spans="1:10" x14ac:dyDescent="0.25">
      <c r="E57" s="4">
        <v>8091.6594999999998</v>
      </c>
      <c r="F57" s="4">
        <v>9328.09</v>
      </c>
      <c r="G57" s="4">
        <v>7235.951</v>
      </c>
      <c r="H57" s="6">
        <v>26175.425499999998</v>
      </c>
    </row>
  </sheetData>
  <mergeCells count="3">
    <mergeCell ref="I17:J17"/>
    <mergeCell ref="I31:J31"/>
    <mergeCell ref="I45:J4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workbookViewId="0">
      <selection activeCell="O33" sqref="O33"/>
    </sheetView>
  </sheetViews>
  <sheetFormatPr baseColWidth="10" defaultRowHeight="15" x14ac:dyDescent="0.25"/>
  <cols>
    <col min="2" max="2" width="13.7109375" customWidth="1"/>
    <col min="3" max="3" width="4" customWidth="1"/>
    <col min="4" max="4" width="35.85546875" customWidth="1"/>
    <col min="15" max="15" width="57.42578125" customWidth="1"/>
  </cols>
  <sheetData>
    <row r="1" spans="1:20" x14ac:dyDescent="0.25">
      <c r="D1" s="1" t="s">
        <v>21</v>
      </c>
    </row>
    <row r="2" spans="1:20" x14ac:dyDescent="0.25">
      <c r="B2" s="1" t="s">
        <v>15</v>
      </c>
      <c r="C2" s="1"/>
      <c r="D2" s="1" t="s">
        <v>38</v>
      </c>
      <c r="E2" s="1">
        <v>2017</v>
      </c>
      <c r="F2" s="1">
        <v>2018</v>
      </c>
      <c r="G2" s="1">
        <v>2019</v>
      </c>
      <c r="J2" s="1">
        <v>2016</v>
      </c>
      <c r="K2">
        <v>2017</v>
      </c>
      <c r="L2">
        <v>2018</v>
      </c>
      <c r="M2">
        <v>2019</v>
      </c>
      <c r="P2" s="1">
        <v>2016</v>
      </c>
      <c r="Q2" s="1">
        <v>2017</v>
      </c>
      <c r="R2" s="1">
        <v>2018</v>
      </c>
      <c r="S2" s="1">
        <v>2019</v>
      </c>
      <c r="T2" t="s">
        <v>22</v>
      </c>
    </row>
    <row r="3" spans="1:20" x14ac:dyDescent="0.25">
      <c r="A3" s="4" t="s">
        <v>0</v>
      </c>
      <c r="B3" s="4">
        <v>239.50000000000003</v>
      </c>
      <c r="D3" t="s">
        <v>10</v>
      </c>
      <c r="E3">
        <v>1003.395</v>
      </c>
      <c r="F3">
        <v>650.04</v>
      </c>
      <c r="G3">
        <f>[1]Acumulado!$B$3</f>
        <v>2081.31</v>
      </c>
      <c r="I3" t="s">
        <v>10</v>
      </c>
      <c r="J3" s="4">
        <f>B3+B17+B31+B45</f>
        <v>1160</v>
      </c>
      <c r="K3" s="4">
        <f>E3+E17+E31+E45</f>
        <v>4874.7699999999995</v>
      </c>
      <c r="L3" s="9">
        <f>F3+F17+F31+F45</f>
        <v>5275.33</v>
      </c>
      <c r="M3" s="4">
        <f>G3+G17+G31+G45</f>
        <v>4991.2350000000006</v>
      </c>
      <c r="O3" s="1" t="s">
        <v>36</v>
      </c>
      <c r="P3" s="4">
        <f>B12</f>
        <v>329.86500000000001</v>
      </c>
      <c r="Q3">
        <f>E14</f>
        <v>1848.085</v>
      </c>
      <c r="R3">
        <f t="shared" ref="R3" si="0">F14</f>
        <v>1452.491</v>
      </c>
      <c r="S3">
        <f>G14</f>
        <v>2730.8899999999994</v>
      </c>
      <c r="T3" s="4">
        <f>P3+Q3+R3+S3</f>
        <v>6361.3309999999992</v>
      </c>
    </row>
    <row r="4" spans="1:20" x14ac:dyDescent="0.25">
      <c r="A4" s="4" t="s">
        <v>1</v>
      </c>
      <c r="B4" s="4">
        <v>9.8250000000000011</v>
      </c>
      <c r="D4" t="s">
        <v>1</v>
      </c>
      <c r="E4">
        <v>67.935000000000002</v>
      </c>
      <c r="F4">
        <v>57.705000000000005</v>
      </c>
      <c r="G4">
        <f>[1]Acumulado!$B$4</f>
        <v>102.11499999999998</v>
      </c>
      <c r="I4" t="s">
        <v>1</v>
      </c>
      <c r="J4" s="4">
        <f t="shared" ref="J4:J10" si="1">B4+B18+B32+B46</f>
        <v>83.304999999999993</v>
      </c>
      <c r="K4" s="4">
        <f>E4+E18+E32+E46</f>
        <v>338.79000000000008</v>
      </c>
      <c r="L4" s="9">
        <f t="shared" ref="L4:L13" si="2">F4+F18+F32+F46</f>
        <v>432.93799999999999</v>
      </c>
      <c r="M4" s="4">
        <f>G4+G18+G32+G46</f>
        <v>368.84999999999991</v>
      </c>
      <c r="O4" s="1" t="s">
        <v>37</v>
      </c>
      <c r="P4" s="4">
        <f>B26</f>
        <v>312.21999999999997</v>
      </c>
      <c r="Q4" s="4">
        <f>E28</f>
        <v>1196.0554999999997</v>
      </c>
      <c r="R4" s="4">
        <f t="shared" ref="R4:S4" si="3">F28</f>
        <v>1956.2560000000001</v>
      </c>
      <c r="S4" s="4">
        <f t="shared" si="3"/>
        <v>1498.827</v>
      </c>
      <c r="T4" s="4">
        <f>P4+Q4+R4+S4</f>
        <v>4963.3585000000003</v>
      </c>
    </row>
    <row r="5" spans="1:20" x14ac:dyDescent="0.25">
      <c r="A5" s="4" t="s">
        <v>2</v>
      </c>
      <c r="B5" s="4">
        <v>9.43</v>
      </c>
      <c r="D5" t="s">
        <v>2</v>
      </c>
      <c r="E5">
        <v>55.579999999999984</v>
      </c>
      <c r="F5">
        <v>47.470000000000006</v>
      </c>
      <c r="G5">
        <f>[1]Acumulado!$B$5</f>
        <v>65.165000000000006</v>
      </c>
      <c r="I5" t="s">
        <v>2</v>
      </c>
      <c r="J5" s="4">
        <f t="shared" si="1"/>
        <v>35.25</v>
      </c>
      <c r="K5" s="4">
        <f t="shared" ref="K5:K13" si="4">E5+E19+E33+E47</f>
        <v>257.45499999999998</v>
      </c>
      <c r="L5" s="9">
        <f t="shared" si="2"/>
        <v>347.60899999999998</v>
      </c>
      <c r="M5" s="4">
        <f t="shared" ref="M5:M13" si="5">G5+G19+G33+G47</f>
        <v>226.57000000000002</v>
      </c>
      <c r="O5" s="1" t="s">
        <v>34</v>
      </c>
      <c r="P5" s="4">
        <f>B40</f>
        <v>577.63999999999987</v>
      </c>
      <c r="Q5" s="4">
        <f>E42</f>
        <v>2086.0839999999998</v>
      </c>
      <c r="R5" s="4">
        <f t="shared" ref="R5:S5" si="6">F42</f>
        <v>1860.5159999999998</v>
      </c>
      <c r="S5" s="4">
        <f t="shared" si="6"/>
        <v>1273.5410000000002</v>
      </c>
      <c r="T5" s="4">
        <f t="shared" ref="T5:T6" si="7">P5+Q5+R5+S5</f>
        <v>5797.7809999999999</v>
      </c>
    </row>
    <row r="6" spans="1:20" x14ac:dyDescent="0.25">
      <c r="A6" s="4" t="s">
        <v>3</v>
      </c>
      <c r="B6" s="4">
        <v>4.05</v>
      </c>
      <c r="D6" t="s">
        <v>3</v>
      </c>
      <c r="E6">
        <v>30.844999999999999</v>
      </c>
      <c r="F6">
        <v>32.080999999999996</v>
      </c>
      <c r="G6">
        <f>[1]Acumulado!$B$6</f>
        <v>29.204999999999998</v>
      </c>
      <c r="I6" t="s">
        <v>3</v>
      </c>
      <c r="J6" s="4">
        <f t="shared" si="1"/>
        <v>15.299999999999999</v>
      </c>
      <c r="K6" s="4">
        <f t="shared" si="4"/>
        <v>135.34399999999999</v>
      </c>
      <c r="L6" s="9">
        <f t="shared" si="2"/>
        <v>197.87599999999998</v>
      </c>
      <c r="M6" s="4">
        <f t="shared" si="5"/>
        <v>136.40700000000001</v>
      </c>
      <c r="O6" s="1" t="s">
        <v>35</v>
      </c>
      <c r="P6">
        <f>B54</f>
        <v>300</v>
      </c>
      <c r="Q6" s="4">
        <f>E56</f>
        <v>2961.4350000000004</v>
      </c>
      <c r="R6" s="4">
        <f t="shared" ref="R6:S6" si="8">F56</f>
        <v>4058.8270000000007</v>
      </c>
      <c r="S6" s="4">
        <f t="shared" si="8"/>
        <v>1732.693</v>
      </c>
      <c r="T6" s="4">
        <f t="shared" si="7"/>
        <v>9052.9549999999999</v>
      </c>
    </row>
    <row r="7" spans="1:20" x14ac:dyDescent="0.25">
      <c r="A7" s="4" t="s">
        <v>4</v>
      </c>
      <c r="B7" s="4">
        <v>53.930000000000014</v>
      </c>
      <c r="D7" t="s">
        <v>4</v>
      </c>
      <c r="E7">
        <v>388.56000000000006</v>
      </c>
      <c r="F7">
        <v>393.40500000000003</v>
      </c>
      <c r="G7">
        <f>[1]Acumulado!$B$7</f>
        <v>277.02500000000003</v>
      </c>
      <c r="I7" t="s">
        <v>4</v>
      </c>
      <c r="J7" s="4">
        <f t="shared" si="1"/>
        <v>174.54000000000002</v>
      </c>
      <c r="K7" s="4">
        <f t="shared" si="4"/>
        <v>1042.575</v>
      </c>
      <c r="L7" s="9">
        <f t="shared" si="2"/>
        <v>1282.655</v>
      </c>
      <c r="M7" s="4">
        <f t="shared" si="5"/>
        <v>919.24</v>
      </c>
      <c r="O7" t="s">
        <v>24</v>
      </c>
      <c r="P7" s="4">
        <f>SUM(P3:P6)</f>
        <v>1519.7249999999999</v>
      </c>
      <c r="Q7" s="4">
        <f t="shared" ref="Q7:S7" si="9">SUM(Q3:Q6)</f>
        <v>8091.6594999999998</v>
      </c>
      <c r="R7" s="4">
        <f t="shared" si="9"/>
        <v>9328.09</v>
      </c>
      <c r="S7" s="4">
        <f t="shared" si="9"/>
        <v>7235.951</v>
      </c>
      <c r="T7" s="5">
        <f>SUM(T3:T6)</f>
        <v>26175.425499999998</v>
      </c>
    </row>
    <row r="8" spans="1:20" x14ac:dyDescent="0.25">
      <c r="A8" s="4" t="s">
        <v>5</v>
      </c>
      <c r="B8" s="4">
        <v>5.78</v>
      </c>
      <c r="D8" t="s">
        <v>5</v>
      </c>
      <c r="E8">
        <v>26.270000000000003</v>
      </c>
      <c r="F8">
        <v>34</v>
      </c>
      <c r="G8">
        <f>[1]Acumulado!$B$8</f>
        <v>28.120000000000005</v>
      </c>
      <c r="I8" t="s">
        <v>5</v>
      </c>
      <c r="J8" s="4">
        <f t="shared" si="1"/>
        <v>18.930000000000003</v>
      </c>
      <c r="K8" s="4">
        <f t="shared" si="4"/>
        <v>107.57650000000001</v>
      </c>
      <c r="L8" s="9">
        <f t="shared" si="2"/>
        <v>140.65599999999998</v>
      </c>
      <c r="M8" s="4">
        <f t="shared" si="5"/>
        <v>102.46000000000001</v>
      </c>
    </row>
    <row r="9" spans="1:20" ht="15.75" thickBot="1" x14ac:dyDescent="0.3">
      <c r="A9" s="4" t="s">
        <v>6</v>
      </c>
      <c r="B9" s="4">
        <v>1.1700000000000002</v>
      </c>
      <c r="D9" t="s">
        <v>6</v>
      </c>
      <c r="E9">
        <v>6.5650000000000004</v>
      </c>
      <c r="F9">
        <v>5.1849999999999996</v>
      </c>
      <c r="G9">
        <f>[1]Acumulado!$B$9</f>
        <v>6.2449999999999992</v>
      </c>
      <c r="I9" t="s">
        <v>6</v>
      </c>
      <c r="J9" s="4">
        <f t="shared" si="1"/>
        <v>4.71</v>
      </c>
      <c r="K9" s="4">
        <f t="shared" si="4"/>
        <v>29.526000000000003</v>
      </c>
      <c r="L9" s="9">
        <f t="shared" si="2"/>
        <v>42.076000000000001</v>
      </c>
      <c r="M9" s="4">
        <f t="shared" si="5"/>
        <v>27.707999999999998</v>
      </c>
      <c r="O9" s="16"/>
      <c r="P9" s="17"/>
      <c r="T9" t="s">
        <v>23</v>
      </c>
    </row>
    <row r="10" spans="1:20" x14ac:dyDescent="0.25">
      <c r="A10" s="4" t="s">
        <v>7</v>
      </c>
      <c r="B10" s="4">
        <v>4.9800000000000004</v>
      </c>
      <c r="D10" t="s">
        <v>7</v>
      </c>
      <c r="E10">
        <v>55.284999999999997</v>
      </c>
      <c r="F10">
        <v>48.835000000000001</v>
      </c>
      <c r="G10">
        <f>[1]Acumulado!$B$10</f>
        <v>58.595000000000006</v>
      </c>
      <c r="I10" t="s">
        <v>7</v>
      </c>
      <c r="J10" s="4">
        <f t="shared" si="1"/>
        <v>15.150000000000002</v>
      </c>
      <c r="K10" s="4">
        <f t="shared" si="4"/>
        <v>122.91999999999999</v>
      </c>
      <c r="L10" s="9">
        <f t="shared" si="2"/>
        <v>189.785</v>
      </c>
      <c r="M10" s="4">
        <f t="shared" si="5"/>
        <v>186.22600000000003</v>
      </c>
      <c r="O10" s="16"/>
      <c r="P10" s="17"/>
      <c r="S10" s="10">
        <v>2016</v>
      </c>
      <c r="T10" s="11">
        <v>1519.7249999999999</v>
      </c>
    </row>
    <row r="11" spans="1:20" x14ac:dyDescent="0.25">
      <c r="A11" s="4" t="s">
        <v>8</v>
      </c>
      <c r="B11" s="4">
        <v>1.2</v>
      </c>
      <c r="D11" s="6" t="s">
        <v>11</v>
      </c>
      <c r="E11" s="6">
        <v>115.50000000000001</v>
      </c>
      <c r="F11" s="6">
        <v>19.980000000000004</v>
      </c>
      <c r="G11">
        <f>[1]Acumulado!$B$11</f>
        <v>8.32</v>
      </c>
      <c r="I11" s="6" t="s">
        <v>11</v>
      </c>
      <c r="J11" s="6">
        <v>0</v>
      </c>
      <c r="K11" s="4">
        <f t="shared" si="4"/>
        <v>289.77</v>
      </c>
      <c r="L11" s="9">
        <f t="shared" si="2"/>
        <v>103.30500000000001</v>
      </c>
      <c r="M11" s="4">
        <f t="shared" si="5"/>
        <v>91.27000000000001</v>
      </c>
      <c r="O11" s="16"/>
      <c r="P11" s="17"/>
      <c r="S11" s="12">
        <v>2017</v>
      </c>
      <c r="T11" s="13">
        <v>8091.6594999999998</v>
      </c>
    </row>
    <row r="12" spans="1:20" x14ac:dyDescent="0.25">
      <c r="A12" s="5" t="s">
        <v>9</v>
      </c>
      <c r="B12" s="5">
        <f>SUM(B3:B11)</f>
        <v>329.86500000000001</v>
      </c>
      <c r="C12" s="1"/>
      <c r="D12" t="s">
        <v>12</v>
      </c>
      <c r="E12">
        <v>37.03</v>
      </c>
      <c r="F12">
        <v>2.0499999999999998</v>
      </c>
      <c r="G12">
        <f>[1]Acumulado!$B$12</f>
        <v>10.115</v>
      </c>
      <c r="I12" t="s">
        <v>12</v>
      </c>
      <c r="J12" s="4">
        <f>B11+B25+B39+B53</f>
        <v>12.540000000000001</v>
      </c>
      <c r="K12" s="4">
        <f t="shared" si="4"/>
        <v>264.99</v>
      </c>
      <c r="L12" s="9">
        <f t="shared" si="2"/>
        <v>334.68000000000006</v>
      </c>
      <c r="M12" s="4">
        <f t="shared" si="5"/>
        <v>101.96499999999999</v>
      </c>
      <c r="O12" s="16"/>
      <c r="P12" s="17"/>
      <c r="S12" s="12">
        <v>2018</v>
      </c>
      <c r="T12" s="13">
        <v>9328.09</v>
      </c>
    </row>
    <row r="13" spans="1:20" x14ac:dyDescent="0.25">
      <c r="D13" t="s">
        <v>13</v>
      </c>
      <c r="E13">
        <v>61.12</v>
      </c>
      <c r="F13">
        <v>161.73999999999998</v>
      </c>
      <c r="G13">
        <f>[1]Acumulado!$B$13</f>
        <v>64.674999999999997</v>
      </c>
      <c r="I13" t="s">
        <v>13</v>
      </c>
      <c r="J13">
        <v>0</v>
      </c>
      <c r="K13" s="4">
        <f t="shared" si="4"/>
        <v>627.9430000000001</v>
      </c>
      <c r="L13" s="9">
        <f t="shared" si="2"/>
        <v>981.18000000000006</v>
      </c>
      <c r="M13" s="4">
        <f t="shared" si="5"/>
        <v>84.02</v>
      </c>
      <c r="S13" s="12">
        <v>2019</v>
      </c>
      <c r="T13" s="15">
        <f>S7</f>
        <v>7235.951</v>
      </c>
    </row>
    <row r="14" spans="1:20" ht="15.75" thickBot="1" x14ac:dyDescent="0.3">
      <c r="D14" s="1" t="s">
        <v>9</v>
      </c>
      <c r="E14" s="1">
        <v>1848.085</v>
      </c>
      <c r="F14" s="1">
        <v>1452.491</v>
      </c>
      <c r="G14" s="1">
        <f>SUM(G3:G13)</f>
        <v>2730.8899999999994</v>
      </c>
      <c r="I14" s="1" t="s">
        <v>9</v>
      </c>
      <c r="J14" s="4">
        <f>SUM(J3:J13)</f>
        <v>1519.7250000000001</v>
      </c>
      <c r="K14" s="4">
        <f t="shared" ref="K14:L14" si="10">SUM(K3:K13)</f>
        <v>8091.6594999999988</v>
      </c>
      <c r="L14" s="4">
        <f t="shared" si="10"/>
        <v>9328.09</v>
      </c>
      <c r="M14" s="4">
        <f>SUM(M3:M13)</f>
        <v>7235.9510000000009</v>
      </c>
      <c r="S14" s="14"/>
      <c r="T14" s="21">
        <f>SUM(T10:T13)</f>
        <v>26175.425500000001</v>
      </c>
    </row>
    <row r="16" spans="1:20" x14ac:dyDescent="0.25">
      <c r="B16" s="1">
        <v>2016</v>
      </c>
      <c r="C16" s="1"/>
      <c r="D16" s="1" t="s">
        <v>33</v>
      </c>
      <c r="E16" s="1">
        <v>2017</v>
      </c>
      <c r="F16" s="1">
        <v>2018</v>
      </c>
      <c r="G16" s="1">
        <v>2019</v>
      </c>
    </row>
    <row r="17" spans="1:7" x14ac:dyDescent="0.25">
      <c r="A17" t="s">
        <v>0</v>
      </c>
      <c r="B17" s="4">
        <v>155.52000000000001</v>
      </c>
      <c r="D17" s="2" t="s">
        <v>0</v>
      </c>
      <c r="E17" s="4">
        <v>513.52499999999986</v>
      </c>
      <c r="F17" s="4">
        <v>1104.22</v>
      </c>
      <c r="G17" s="4">
        <f>[1]Acumulado!$C$3</f>
        <v>882.15499999999997</v>
      </c>
    </row>
    <row r="18" spans="1:7" x14ac:dyDescent="0.25">
      <c r="A18" t="s">
        <v>1</v>
      </c>
      <c r="B18" s="4">
        <v>50.179999999999993</v>
      </c>
      <c r="D18" s="2" t="s">
        <v>1</v>
      </c>
      <c r="E18" s="4">
        <v>87.185000000000002</v>
      </c>
      <c r="F18" s="4">
        <v>114.595</v>
      </c>
      <c r="G18" s="4">
        <f>[1]Acumulado!$C$4</f>
        <v>94.704999999999984</v>
      </c>
    </row>
    <row r="19" spans="1:7" x14ac:dyDescent="0.25">
      <c r="A19" t="s">
        <v>2</v>
      </c>
      <c r="B19" s="4">
        <v>17.579999999999998</v>
      </c>
      <c r="D19" s="2" t="s">
        <v>2</v>
      </c>
      <c r="E19" s="4">
        <v>55.504999999999995</v>
      </c>
      <c r="F19" s="4">
        <v>103.35999999999999</v>
      </c>
      <c r="G19" s="4">
        <f>[1]Acumulado!$C$5</f>
        <v>66.320000000000007</v>
      </c>
    </row>
    <row r="20" spans="1:7" x14ac:dyDescent="0.25">
      <c r="A20" t="s">
        <v>3</v>
      </c>
      <c r="B20" s="4">
        <v>5.96</v>
      </c>
      <c r="D20" s="2" t="s">
        <v>3</v>
      </c>
      <c r="E20" s="4">
        <v>45.7</v>
      </c>
      <c r="F20" s="4">
        <v>74.314999999999998</v>
      </c>
      <c r="G20" s="4">
        <f>[1]Acumulado!$C$6</f>
        <v>45.737000000000002</v>
      </c>
    </row>
    <row r="21" spans="1:7" x14ac:dyDescent="0.25">
      <c r="A21" t="s">
        <v>4</v>
      </c>
      <c r="B21" s="4">
        <v>63.86</v>
      </c>
      <c r="D21" s="2" t="s">
        <v>4</v>
      </c>
      <c r="E21" s="4">
        <v>331.58</v>
      </c>
      <c r="F21" s="4">
        <v>353.21999999999997</v>
      </c>
      <c r="G21" s="4">
        <f>[1]Acumulado!$C$7</f>
        <v>284.39</v>
      </c>
    </row>
    <row r="22" spans="1:7" x14ac:dyDescent="0.25">
      <c r="A22" t="s">
        <v>5</v>
      </c>
      <c r="B22" s="4">
        <v>10.210000000000001</v>
      </c>
      <c r="D22" s="2" t="s">
        <v>5</v>
      </c>
      <c r="E22" s="4">
        <v>36.3065</v>
      </c>
      <c r="F22" s="4">
        <v>44.51</v>
      </c>
      <c r="G22" s="4">
        <f>[1]Acumulado!$C$8</f>
        <v>30.275000000000002</v>
      </c>
    </row>
    <row r="23" spans="1:7" x14ac:dyDescent="0.25">
      <c r="A23" t="s">
        <v>6</v>
      </c>
      <c r="B23" s="4">
        <v>0.8</v>
      </c>
      <c r="D23" s="2" t="s">
        <v>6</v>
      </c>
      <c r="E23" s="4">
        <v>3.3210000000000002</v>
      </c>
      <c r="F23" s="4">
        <v>10.551</v>
      </c>
      <c r="G23" s="4">
        <f>[1]Acumulado!$C$9</f>
        <v>7.1800000000000006</v>
      </c>
    </row>
    <row r="24" spans="1:7" x14ac:dyDescent="0.25">
      <c r="A24" t="s">
        <v>7</v>
      </c>
      <c r="B24" s="4">
        <v>6.91</v>
      </c>
      <c r="D24" s="2" t="s">
        <v>7</v>
      </c>
      <c r="E24" s="4">
        <v>27.89</v>
      </c>
      <c r="F24" s="4">
        <v>39.435000000000002</v>
      </c>
      <c r="G24" s="4">
        <f>[1]Acumulado!$C$10</f>
        <v>42.220000000000006</v>
      </c>
    </row>
    <row r="25" spans="1:7" x14ac:dyDescent="0.25">
      <c r="A25" t="s">
        <v>8</v>
      </c>
      <c r="B25" s="4">
        <v>1.2</v>
      </c>
      <c r="D25" s="7" t="s">
        <v>11</v>
      </c>
      <c r="E25" s="8">
        <v>41.76</v>
      </c>
      <c r="F25" s="8">
        <v>28.9</v>
      </c>
      <c r="G25" s="8">
        <f>[1]Acumulado!$C$11</f>
        <v>26.85</v>
      </c>
    </row>
    <row r="26" spans="1:7" x14ac:dyDescent="0.25">
      <c r="A26" t="s">
        <v>9</v>
      </c>
      <c r="B26" s="5">
        <f>SUM(B17:B25)</f>
        <v>312.21999999999997</v>
      </c>
      <c r="D26" s="2" t="s">
        <v>12</v>
      </c>
      <c r="E26" s="4">
        <v>17.164999999999999</v>
      </c>
      <c r="F26" s="4">
        <v>24.159999999999997</v>
      </c>
      <c r="G26" s="4">
        <f>[1]Acumulado!$C$12</f>
        <v>15.4</v>
      </c>
    </row>
    <row r="27" spans="1:7" x14ac:dyDescent="0.25">
      <c r="D27" s="2" t="s">
        <v>14</v>
      </c>
      <c r="E27" s="4">
        <v>36.118000000000009</v>
      </c>
      <c r="F27" s="4">
        <v>58.989999999999995</v>
      </c>
      <c r="G27" s="4">
        <f>[1]Acumulado!$C$13</f>
        <v>3.5950000000000002</v>
      </c>
    </row>
    <row r="28" spans="1:7" x14ac:dyDescent="0.25">
      <c r="D28" s="3" t="s">
        <v>9</v>
      </c>
      <c r="E28" s="5">
        <v>1196.0554999999997</v>
      </c>
      <c r="F28" s="5">
        <v>1956.2560000000001</v>
      </c>
      <c r="G28" s="5">
        <f>SUM(G17:G27)</f>
        <v>1498.827</v>
      </c>
    </row>
    <row r="30" spans="1:7" x14ac:dyDescent="0.25">
      <c r="B30" s="1">
        <v>2016</v>
      </c>
      <c r="C30" s="1"/>
      <c r="D30" s="1" t="s">
        <v>34</v>
      </c>
      <c r="E30" s="1">
        <v>2017</v>
      </c>
      <c r="F30" s="1">
        <v>2018</v>
      </c>
      <c r="G30" s="1">
        <v>2019</v>
      </c>
    </row>
    <row r="31" spans="1:7" x14ac:dyDescent="0.25">
      <c r="A31" t="s">
        <v>0</v>
      </c>
      <c r="B31" s="4">
        <v>564.68999999999994</v>
      </c>
      <c r="D31" s="2" t="s">
        <v>0</v>
      </c>
      <c r="E31" s="4">
        <v>1815.98</v>
      </c>
      <c r="F31" s="4">
        <v>1456.0749999999998</v>
      </c>
      <c r="G31">
        <v>1025.76</v>
      </c>
    </row>
    <row r="32" spans="1:7" x14ac:dyDescent="0.25">
      <c r="A32" t="s">
        <v>1</v>
      </c>
      <c r="B32" s="4">
        <v>11.530000000000001</v>
      </c>
      <c r="D32" s="2" t="s">
        <v>1</v>
      </c>
      <c r="E32" s="4">
        <v>76.540000000000006</v>
      </c>
      <c r="F32" s="4">
        <v>87.222999999999999</v>
      </c>
      <c r="G32">
        <v>59.93</v>
      </c>
    </row>
    <row r="33" spans="1:14" x14ac:dyDescent="0.25">
      <c r="A33" t="s">
        <v>2</v>
      </c>
      <c r="B33" s="4">
        <v>0</v>
      </c>
      <c r="D33" s="2" t="s">
        <v>2</v>
      </c>
      <c r="E33" s="4">
        <v>60.124999999999993</v>
      </c>
      <c r="F33" s="4">
        <v>64.251999999999995</v>
      </c>
      <c r="G33">
        <v>33.76</v>
      </c>
      <c r="I33" s="18"/>
      <c r="J33" s="18"/>
      <c r="K33" s="18"/>
      <c r="L33" s="18"/>
      <c r="M33" s="18"/>
      <c r="N33" s="18"/>
    </row>
    <row r="34" spans="1:14" x14ac:dyDescent="0.25">
      <c r="A34" t="s">
        <v>3</v>
      </c>
      <c r="B34" s="4">
        <v>0.37</v>
      </c>
      <c r="D34" s="2" t="s">
        <v>3</v>
      </c>
      <c r="E34" s="4">
        <v>20.414000000000001</v>
      </c>
      <c r="F34" s="4">
        <v>31.190000000000005</v>
      </c>
      <c r="G34">
        <v>16.95</v>
      </c>
      <c r="I34" s="18"/>
      <c r="J34" s="18"/>
      <c r="K34" s="18"/>
      <c r="L34" s="18"/>
      <c r="M34" s="19"/>
      <c r="N34" s="19"/>
    </row>
    <row r="35" spans="1:14" x14ac:dyDescent="0.25">
      <c r="A35" t="s">
        <v>4</v>
      </c>
      <c r="B35" s="4">
        <v>0</v>
      </c>
      <c r="D35" s="2" t="s">
        <v>4</v>
      </c>
      <c r="E35" s="4">
        <v>28.73</v>
      </c>
      <c r="F35" s="4">
        <v>115.08499999999999</v>
      </c>
      <c r="G35">
        <v>82.41</v>
      </c>
      <c r="I35" s="18"/>
      <c r="J35" s="18"/>
      <c r="K35" s="18"/>
      <c r="L35" s="18"/>
      <c r="M35" s="19"/>
      <c r="N35" s="19"/>
    </row>
    <row r="36" spans="1:14" x14ac:dyDescent="0.25">
      <c r="A36" t="s">
        <v>5</v>
      </c>
      <c r="B36" s="4">
        <v>0</v>
      </c>
      <c r="D36" s="2" t="s">
        <v>5</v>
      </c>
      <c r="E36" s="4">
        <v>9.7199999999999989</v>
      </c>
      <c r="F36" s="4">
        <v>16.116</v>
      </c>
      <c r="G36">
        <v>9.6100000000000012</v>
      </c>
      <c r="I36" s="18"/>
      <c r="J36" s="18"/>
      <c r="K36" s="18"/>
      <c r="L36" s="18"/>
      <c r="M36" s="19"/>
      <c r="N36" s="19"/>
    </row>
    <row r="37" spans="1:14" x14ac:dyDescent="0.25">
      <c r="A37" t="s">
        <v>6</v>
      </c>
      <c r="B37" s="4">
        <v>0.91</v>
      </c>
      <c r="D37" s="2" t="s">
        <v>6</v>
      </c>
      <c r="E37" s="4">
        <v>6.79</v>
      </c>
      <c r="F37" s="4">
        <v>7.2250000000000005</v>
      </c>
      <c r="G37">
        <v>3.5150000000000001</v>
      </c>
      <c r="I37" s="18"/>
      <c r="J37" s="18"/>
      <c r="K37" s="18"/>
      <c r="L37" s="18"/>
      <c r="M37" s="19"/>
      <c r="N37" s="19"/>
    </row>
    <row r="38" spans="1:14" x14ac:dyDescent="0.25">
      <c r="A38" t="s">
        <v>7</v>
      </c>
      <c r="B38" s="4">
        <v>0.14000000000000001</v>
      </c>
      <c r="D38" s="2" t="s">
        <v>7</v>
      </c>
      <c r="E38" s="4">
        <v>7.02</v>
      </c>
      <c r="F38" s="4">
        <v>33.729999999999997</v>
      </c>
      <c r="G38">
        <v>33.606000000000002</v>
      </c>
      <c r="I38" s="18"/>
      <c r="J38" s="18"/>
      <c r="K38" s="18"/>
      <c r="L38" s="18"/>
      <c r="M38" s="19"/>
      <c r="N38" s="19"/>
    </row>
    <row r="39" spans="1:14" x14ac:dyDescent="0.25">
      <c r="A39" t="s">
        <v>8</v>
      </c>
      <c r="B39" s="4">
        <v>0</v>
      </c>
      <c r="D39" s="7" t="s">
        <v>11</v>
      </c>
      <c r="E39" s="8">
        <v>17.129999999999995</v>
      </c>
      <c r="F39" s="8">
        <v>2.2199999999999998</v>
      </c>
      <c r="G39">
        <v>8</v>
      </c>
      <c r="I39" s="18"/>
      <c r="J39" s="18"/>
      <c r="K39" s="18"/>
      <c r="L39" s="18"/>
      <c r="M39" s="19"/>
      <c r="N39" s="19"/>
    </row>
    <row r="40" spans="1:14" x14ac:dyDescent="0.25">
      <c r="A40" t="s">
        <v>9</v>
      </c>
      <c r="B40" s="5">
        <f>SUM(B31:B39)</f>
        <v>577.63999999999987</v>
      </c>
      <c r="D40" s="2" t="s">
        <v>12</v>
      </c>
      <c r="E40" s="4">
        <v>25.080000000000002</v>
      </c>
      <c r="F40" s="4">
        <v>2.0099999999999998</v>
      </c>
      <c r="G40">
        <v>0</v>
      </c>
      <c r="I40" s="18"/>
      <c r="J40" s="18"/>
      <c r="K40" s="18"/>
      <c r="L40" s="18"/>
      <c r="M40" s="19"/>
      <c r="N40" s="19"/>
    </row>
    <row r="41" spans="1:14" x14ac:dyDescent="0.25">
      <c r="D41" s="2" t="s">
        <v>14</v>
      </c>
      <c r="E41" s="4">
        <v>18.555</v>
      </c>
      <c r="F41" s="4">
        <v>45.39</v>
      </c>
      <c r="G41">
        <v>0</v>
      </c>
      <c r="I41" s="18"/>
      <c r="J41" s="18"/>
      <c r="K41" s="18"/>
      <c r="L41" s="18"/>
      <c r="M41" s="19"/>
      <c r="N41" s="19"/>
    </row>
    <row r="42" spans="1:14" x14ac:dyDescent="0.25">
      <c r="D42" s="3" t="s">
        <v>9</v>
      </c>
      <c r="E42" s="5">
        <v>2086.0839999999998</v>
      </c>
      <c r="F42" s="5">
        <v>1860.5159999999998</v>
      </c>
      <c r="G42" s="5">
        <f>SUM(G31:G41)</f>
        <v>1273.5410000000002</v>
      </c>
      <c r="I42" s="18"/>
      <c r="J42" s="18"/>
      <c r="K42" s="18"/>
      <c r="L42" s="18"/>
      <c r="M42" s="19"/>
      <c r="N42" s="19"/>
    </row>
    <row r="43" spans="1:14" x14ac:dyDescent="0.25">
      <c r="I43" s="18"/>
      <c r="J43" s="18"/>
      <c r="K43" s="18"/>
      <c r="L43" s="18"/>
      <c r="M43" s="19"/>
      <c r="N43" s="19"/>
    </row>
    <row r="44" spans="1:14" x14ac:dyDescent="0.25">
      <c r="B44" s="1">
        <v>2016</v>
      </c>
      <c r="C44" s="1"/>
      <c r="D44" s="1" t="s">
        <v>35</v>
      </c>
      <c r="E44" s="1">
        <v>2017</v>
      </c>
      <c r="F44" s="1">
        <v>2018</v>
      </c>
      <c r="G44" s="1">
        <v>2019</v>
      </c>
      <c r="I44" s="18"/>
      <c r="J44" s="18"/>
      <c r="K44" s="18"/>
      <c r="L44" s="18"/>
      <c r="M44" s="19"/>
      <c r="N44" s="19"/>
    </row>
    <row r="45" spans="1:14" x14ac:dyDescent="0.25">
      <c r="A45" t="s">
        <v>0</v>
      </c>
      <c r="B45" s="4">
        <v>200.29000000000002</v>
      </c>
      <c r="D45" s="2" t="s">
        <v>0</v>
      </c>
      <c r="E45" s="4">
        <v>1541.87</v>
      </c>
      <c r="F45" s="4">
        <v>2064.9949999999999</v>
      </c>
      <c r="G45">
        <v>1002.01</v>
      </c>
      <c r="I45" s="20"/>
      <c r="J45" s="18"/>
      <c r="K45" s="18"/>
      <c r="L45" s="18"/>
      <c r="M45" s="18"/>
      <c r="N45" s="18"/>
    </row>
    <row r="46" spans="1:14" x14ac:dyDescent="0.25">
      <c r="A46" t="s">
        <v>1</v>
      </c>
      <c r="B46" s="4">
        <v>11.77</v>
      </c>
      <c r="D46" s="2" t="s">
        <v>1</v>
      </c>
      <c r="E46" s="4">
        <v>107.13000000000002</v>
      </c>
      <c r="F46" s="4">
        <v>173.41499999999999</v>
      </c>
      <c r="G46">
        <v>112.1</v>
      </c>
      <c r="I46" s="18"/>
      <c r="J46" s="18"/>
      <c r="K46" s="18"/>
      <c r="L46" s="18"/>
      <c r="M46" s="18"/>
      <c r="N46" s="18"/>
    </row>
    <row r="47" spans="1:14" x14ac:dyDescent="0.25">
      <c r="A47" t="s">
        <v>2</v>
      </c>
      <c r="B47" s="4">
        <v>8.24</v>
      </c>
      <c r="D47" s="2" t="s">
        <v>2</v>
      </c>
      <c r="E47" s="4">
        <v>86.24499999999999</v>
      </c>
      <c r="F47" s="4">
        <v>132.52699999999999</v>
      </c>
      <c r="G47">
        <v>61.32500000000001</v>
      </c>
      <c r="I47" s="18"/>
      <c r="J47" s="18"/>
      <c r="K47" s="18"/>
      <c r="L47" s="18"/>
      <c r="M47" s="18"/>
      <c r="N47" s="18"/>
    </row>
    <row r="48" spans="1:14" x14ac:dyDescent="0.25">
      <c r="A48" t="s">
        <v>3</v>
      </c>
      <c r="B48" s="4">
        <v>4.92</v>
      </c>
      <c r="D48" s="2" t="s">
        <v>3</v>
      </c>
      <c r="E48" s="4">
        <v>38.384999999999998</v>
      </c>
      <c r="F48" s="4">
        <v>60.29</v>
      </c>
      <c r="G48">
        <v>44.515000000000001</v>
      </c>
    </row>
    <row r="49" spans="1:7" x14ac:dyDescent="0.25">
      <c r="A49" t="s">
        <v>4</v>
      </c>
      <c r="B49" s="4">
        <v>56.75</v>
      </c>
      <c r="D49" s="2" t="s">
        <v>4</v>
      </c>
      <c r="E49" s="4">
        <v>293.70499999999998</v>
      </c>
      <c r="F49" s="4">
        <v>420.94499999999999</v>
      </c>
      <c r="G49">
        <v>275.41500000000002</v>
      </c>
    </row>
    <row r="50" spans="1:7" x14ac:dyDescent="0.25">
      <c r="A50" t="s">
        <v>5</v>
      </c>
      <c r="B50" s="4">
        <v>2.94</v>
      </c>
      <c r="D50" s="2" t="s">
        <v>5</v>
      </c>
      <c r="E50" s="4">
        <v>35.28</v>
      </c>
      <c r="F50" s="4">
        <v>46.029999999999994</v>
      </c>
      <c r="G50">
        <v>34.455000000000005</v>
      </c>
    </row>
    <row r="51" spans="1:7" x14ac:dyDescent="0.25">
      <c r="A51" t="s">
        <v>6</v>
      </c>
      <c r="B51" s="4">
        <v>1.8299999999999996</v>
      </c>
      <c r="D51" s="2" t="s">
        <v>6</v>
      </c>
      <c r="E51" s="4">
        <v>12.85</v>
      </c>
      <c r="F51" s="4">
        <v>19.114999999999998</v>
      </c>
      <c r="G51">
        <v>10.767999999999999</v>
      </c>
    </row>
    <row r="52" spans="1:7" x14ac:dyDescent="0.25">
      <c r="A52" t="s">
        <v>7</v>
      </c>
      <c r="B52" s="4">
        <v>3.12</v>
      </c>
      <c r="D52" s="2" t="s">
        <v>7</v>
      </c>
      <c r="E52" s="4">
        <v>32.725000000000001</v>
      </c>
      <c r="F52" s="4">
        <v>67.784999999999997</v>
      </c>
      <c r="G52">
        <v>51.805</v>
      </c>
    </row>
    <row r="53" spans="1:7" x14ac:dyDescent="0.25">
      <c r="A53" t="s">
        <v>8</v>
      </c>
      <c r="B53" s="4">
        <v>10.14</v>
      </c>
      <c r="D53" s="7" t="s">
        <v>11</v>
      </c>
      <c r="E53" s="8">
        <v>115.38</v>
      </c>
      <c r="F53" s="8">
        <v>52.204999999999998</v>
      </c>
      <c r="G53">
        <v>48.1</v>
      </c>
    </row>
    <row r="54" spans="1:7" x14ac:dyDescent="0.25">
      <c r="A54" t="s">
        <v>9</v>
      </c>
      <c r="B54" s="1">
        <f>SUM(B45:B53)</f>
        <v>300</v>
      </c>
      <c r="D54" s="2" t="s">
        <v>12</v>
      </c>
      <c r="E54" s="4">
        <v>185.71499999999997</v>
      </c>
      <c r="F54" s="4">
        <v>306.46000000000004</v>
      </c>
      <c r="G54">
        <v>76.449999999999989</v>
      </c>
    </row>
    <row r="55" spans="1:7" x14ac:dyDescent="0.25">
      <c r="D55" s="2" t="s">
        <v>14</v>
      </c>
      <c r="E55" s="4">
        <v>512.15000000000009</v>
      </c>
      <c r="F55" s="4">
        <v>715.06000000000006</v>
      </c>
      <c r="G55">
        <v>15.75</v>
      </c>
    </row>
    <row r="56" spans="1:7" x14ac:dyDescent="0.25">
      <c r="D56" s="3" t="s">
        <v>9</v>
      </c>
      <c r="E56" s="5">
        <v>2961.4350000000004</v>
      </c>
      <c r="F56" s="5">
        <v>4058.8270000000007</v>
      </c>
      <c r="G56" s="5">
        <f>SUM(G45:G55)</f>
        <v>1732.693</v>
      </c>
    </row>
    <row r="57" spans="1:7" x14ac:dyDescent="0.25">
      <c r="E57" s="4">
        <f>E56+E42+E28+E14</f>
        <v>8091.6594999999998</v>
      </c>
      <c r="F57" s="4">
        <f t="shared" ref="F57:G57" si="11">F56+F42+F28+F14</f>
        <v>9328.09</v>
      </c>
      <c r="G57" s="4">
        <f t="shared" si="11"/>
        <v>7235.951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Acumulado Recuperación anual r</vt:lpstr>
      <vt:lpstr>Recuperación anual residuos 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Merary Jiménez Martínez</dc:creator>
  <cp:lastModifiedBy>Usuario</cp:lastModifiedBy>
  <dcterms:created xsi:type="dcterms:W3CDTF">2019-08-09T17:55:55Z</dcterms:created>
  <dcterms:modified xsi:type="dcterms:W3CDTF">2020-12-11T01:29:16Z</dcterms:modified>
</cp:coreProperties>
</file>